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Instructions" sheetId="1" r:id="rId1"/>
    <sheet name="Rooming List" sheetId="2" r:id="rId2"/>
    <sheet name="Money Sheet" sheetId="3" r:id="rId3"/>
  </sheets>
  <definedNames/>
  <calcPr fullCalcOnLoad="1"/>
</workbook>
</file>

<file path=xl/sharedStrings.xml><?xml version="1.0" encoding="utf-8"?>
<sst xmlns="http://schemas.openxmlformats.org/spreadsheetml/2006/main" count="267" uniqueCount="169">
  <si>
    <t>Chapter Name:</t>
  </si>
  <si>
    <t>Mailing Address:</t>
  </si>
  <si>
    <t>City:</t>
  </si>
  <si>
    <t>Zip:</t>
  </si>
  <si>
    <t>Contact Person:</t>
  </si>
  <si>
    <t>Home Phone:</t>
  </si>
  <si>
    <t>Work Phone:</t>
  </si>
  <si>
    <t>Cell Phone:</t>
  </si>
  <si>
    <t>Email Address:</t>
  </si>
  <si>
    <t>Section 1</t>
  </si>
  <si>
    <t>Registrations</t>
  </si>
  <si>
    <t>List those registered</t>
  </si>
  <si>
    <t>Name</t>
  </si>
  <si>
    <t>Title</t>
  </si>
  <si>
    <t>Code</t>
  </si>
  <si>
    <t>Age</t>
  </si>
  <si>
    <t>Notes</t>
  </si>
  <si>
    <t>Individually</t>
  </si>
  <si>
    <t>Codes:</t>
  </si>
  <si>
    <t>D = DeMolay (Active)</t>
  </si>
  <si>
    <t>A = Advisor</t>
  </si>
  <si>
    <t>G = Guest</t>
  </si>
  <si>
    <t>S = Sweetheart/Princess</t>
  </si>
  <si>
    <t>SD = Senior DeMolay</t>
  </si>
  <si>
    <t>J = Judge</t>
  </si>
  <si>
    <t>Master Councilor</t>
  </si>
  <si>
    <t xml:space="preserve">Names Entered = </t>
  </si>
  <si>
    <t>Qty</t>
  </si>
  <si>
    <t>Regular</t>
  </si>
  <si>
    <t>X</t>
  </si>
  <si>
    <t>=</t>
  </si>
  <si>
    <t>Section 2</t>
  </si>
  <si>
    <t>Chapter Activites</t>
  </si>
  <si>
    <t>Ritual Contest</t>
  </si>
  <si>
    <t>Initiatory Degree</t>
  </si>
  <si>
    <t>DeMolay Degree</t>
  </si>
  <si>
    <t>Magnificent Seven</t>
  </si>
  <si>
    <t>Standard Fourth Section</t>
  </si>
  <si>
    <t>Novice Fourth Section</t>
  </si>
  <si>
    <t>Chapter Proficiency</t>
  </si>
  <si>
    <t>Standard Ceremony of Light</t>
  </si>
  <si>
    <t>Novice Ceremony of Light</t>
  </si>
  <si>
    <t>Standard Flower Talk</t>
  </si>
  <si>
    <t>Novice Flower Talk</t>
  </si>
  <si>
    <t>Individual Contests</t>
  </si>
  <si>
    <t>Demolay Degree</t>
  </si>
  <si>
    <t>Master Inquisitor</t>
  </si>
  <si>
    <t>Senior Deacon</t>
  </si>
  <si>
    <t>Jacques DeMolay</t>
  </si>
  <si>
    <t>Marshall</t>
  </si>
  <si>
    <t>Junior Inquisitor</t>
  </si>
  <si>
    <t>1st Preceptor</t>
  </si>
  <si>
    <t>Orator</t>
  </si>
  <si>
    <t>2nd Preceptor</t>
  </si>
  <si>
    <t>3rd Preceptor</t>
  </si>
  <si>
    <t>4th Preceptor</t>
  </si>
  <si>
    <t>5th Preceptor</t>
  </si>
  <si>
    <t>6th Preceptor</t>
  </si>
  <si>
    <t>7th Preceptor</t>
  </si>
  <si>
    <t>Individual Ritual Entry</t>
  </si>
  <si>
    <t>Athletic Contest</t>
  </si>
  <si>
    <t>Softball</t>
  </si>
  <si>
    <t>Senior Dodge Ball</t>
  </si>
  <si>
    <t>Junior Dodge Ball</t>
  </si>
  <si>
    <t>Senior Volleyball</t>
  </si>
  <si>
    <t>Junior Volleyball</t>
  </si>
  <si>
    <t>Senior Tennis Single</t>
  </si>
  <si>
    <t>Junior Tennis Single</t>
  </si>
  <si>
    <t>Senior Tennis Doubles</t>
  </si>
  <si>
    <t>Junior Tennis Doubles</t>
  </si>
  <si>
    <t>Section 3</t>
  </si>
  <si>
    <t>Special Events</t>
  </si>
  <si>
    <t>Luncheon Guests</t>
  </si>
  <si>
    <t>Banquet Guests Name</t>
  </si>
  <si>
    <t>Chevalier Designates</t>
  </si>
  <si>
    <t>(Current Year Designates comped)</t>
  </si>
  <si>
    <t>Chevalier - Registerd</t>
  </si>
  <si>
    <t>L.O.H. Dinner</t>
  </si>
  <si>
    <t>Chevalier Luncheon - Registered</t>
  </si>
  <si>
    <t>Chevalier Luncheon - Non Registered</t>
  </si>
  <si>
    <t>Grand Banquet - Non Registered</t>
  </si>
  <si>
    <t xml:space="preserve">Total Registration: </t>
  </si>
  <si>
    <t>Hotel</t>
  </si>
  <si>
    <t>Rooming List</t>
  </si>
  <si>
    <t>Room Rate: $</t>
  </si>
  <si>
    <t>Contact:</t>
  </si>
  <si>
    <t>Inclusive of Occupancy Tax</t>
  </si>
  <si>
    <t>Address:</t>
  </si>
  <si>
    <t>State:</t>
  </si>
  <si>
    <t>Date:</t>
  </si>
  <si>
    <t>Phone #:</t>
  </si>
  <si>
    <t>Room #</t>
  </si>
  <si>
    <t>Guest 1</t>
  </si>
  <si>
    <t>Guest 2</t>
  </si>
  <si>
    <t>Guest 3</t>
  </si>
  <si>
    <t>Guest 4</t>
  </si>
  <si>
    <t>Room Type</t>
  </si>
  <si>
    <t>Arrival Date</t>
  </si>
  <si>
    <t>Departure Date</t>
  </si>
  <si>
    <t># Nights</t>
  </si>
  <si>
    <t>Subtotal</t>
  </si>
  <si>
    <t>King</t>
  </si>
  <si>
    <t>Double</t>
  </si>
  <si>
    <t># People</t>
  </si>
  <si>
    <t>Instructions:</t>
  </si>
  <si>
    <t>Total</t>
  </si>
  <si>
    <t>Enter up to 4 guest per room.</t>
  </si>
  <si>
    <t>Select the Room Type</t>
  </si>
  <si>
    <t>Rooms are not guaranteed until payment is received.</t>
  </si>
  <si>
    <t>Enter the Arrival Date</t>
  </si>
  <si>
    <t xml:space="preserve">Reservations cutoff: </t>
  </si>
  <si>
    <t>Enter the Departure Date</t>
  </si>
  <si>
    <t>Must be postmarked or emailed by this date</t>
  </si>
  <si>
    <t>The number of room nights &amp; subtotal calculate automatically.</t>
  </si>
  <si>
    <t>Check #</t>
  </si>
  <si>
    <t>Save this Worksheet</t>
  </si>
  <si>
    <t>Host Hotel:</t>
  </si>
  <si>
    <r>
      <rPr>
        <sz val="10"/>
        <rFont val="Arial"/>
        <family val="0"/>
      </rPr>
      <t xml:space="preserve">Make Check Payable to </t>
    </r>
    <r>
      <rPr>
        <b/>
        <sz val="10"/>
        <rFont val="Arial"/>
        <family val="2"/>
      </rPr>
      <t>Texas DeMolay Activities</t>
    </r>
  </si>
  <si>
    <t xml:space="preserve">Pay Pal Receipt # </t>
  </si>
  <si>
    <t>__________</t>
  </si>
  <si>
    <t>Print and mail a copy with your check to:</t>
  </si>
  <si>
    <t>Do Not contact the hotel directly for reservations.</t>
  </si>
  <si>
    <t>Total Due</t>
  </si>
  <si>
    <t>N/C</t>
  </si>
  <si>
    <t>Pay at event</t>
  </si>
  <si>
    <t>attemdees names here to</t>
  </si>
  <si>
    <t>get their discount pricing</t>
  </si>
  <si>
    <t xml:space="preserve">Entter Registered attendees </t>
  </si>
  <si>
    <t>Email this entire spreadsheet to:</t>
  </si>
  <si>
    <t>Make Checks payable to Texas DeMolay Activites</t>
  </si>
  <si>
    <t>Check #1</t>
  </si>
  <si>
    <t>Check #2</t>
  </si>
  <si>
    <t>Property Deposit</t>
  </si>
  <si>
    <t>Sub Total</t>
  </si>
  <si>
    <t>Combined Rooming List and Money Sheet for Conclave.</t>
  </si>
  <si>
    <t>Print each page and mail with your checks and send to:</t>
  </si>
  <si>
    <t>This will save you and us time and help make sure you are correctly registered for the events you want.</t>
  </si>
  <si>
    <t>Complete the yellow highlighted areas on both the Rooming List and on the Money sheet tabs.</t>
  </si>
  <si>
    <t>SO = State Officer</t>
  </si>
  <si>
    <t>Senior Basketball 3 on 3</t>
  </si>
  <si>
    <t>Senior Basketball 5 on 5</t>
  </si>
  <si>
    <t>Junior Basketball 3 on 3</t>
  </si>
  <si>
    <t>Junior Basketball 5 on 5</t>
  </si>
  <si>
    <t>Chapters can enter either</t>
  </si>
  <si>
    <t>3 on 3 or 5 on 5, not both.</t>
  </si>
  <si>
    <t>no more than 1 team</t>
  </si>
  <si>
    <t>RSVP only</t>
  </si>
  <si>
    <t>Order all Banquet tickets with registration</t>
  </si>
  <si>
    <t>Tickets will be assigned to tables.</t>
  </si>
  <si>
    <t>Please review the printed packet for specific instructions.</t>
  </si>
  <si>
    <t>Chance Chapman</t>
  </si>
  <si>
    <t>174 Hilldale Drive</t>
  </si>
  <si>
    <t>Nederland, TX 77627</t>
  </si>
  <si>
    <t>Cell - (409)201-5340</t>
  </si>
  <si>
    <t>Cermony of Light Team</t>
  </si>
  <si>
    <t>Flag Football</t>
  </si>
  <si>
    <t>Hamburger Party - Non Registered</t>
  </si>
  <si>
    <r>
      <t xml:space="preserve">ljj6615@outlook.com </t>
    </r>
    <r>
      <rPr>
        <sz val="11"/>
        <rFont val="Calibri"/>
        <family val="2"/>
      </rPr>
      <t>AND</t>
    </r>
    <r>
      <rPr>
        <u val="single"/>
        <sz val="11"/>
        <color indexed="12"/>
        <rFont val="Calibri"/>
        <family val="2"/>
      </rPr>
      <t xml:space="preserve"> tcchapman@ymail.com</t>
    </r>
  </si>
  <si>
    <t>L. O. H. Dinner RSVP</t>
  </si>
  <si>
    <t>Suite</t>
  </si>
  <si>
    <t>2019 Texas DeMolay Conclave</t>
  </si>
  <si>
    <r>
      <t xml:space="preserve">For Accuracy, email this worksheet to: </t>
    </r>
    <r>
      <rPr>
        <b/>
        <sz val="10"/>
        <rFont val="Arial"/>
        <family val="2"/>
      </rPr>
      <t>texasdemolayregistrar@gmail.com AND texasdemolayhousing@gmail.com</t>
    </r>
  </si>
  <si>
    <t>Texas DeMolay - Conclave 2019</t>
  </si>
  <si>
    <t>Late fee (after 6/1/2019)</t>
  </si>
  <si>
    <t>Email the saved spreadsheet to: texasdemolayhousing@gmail.com AND texasdemolayregistrar@gmail.com</t>
  </si>
  <si>
    <t>Holiday Inn Express</t>
  </si>
  <si>
    <t>1111 W. Lancaster Avenue</t>
  </si>
  <si>
    <t xml:space="preserve">Ft.Worth  TX  </t>
  </si>
  <si>
    <t>Chevalier Luncheon for 2019 Designates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</si>
</sst>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_-* #,##0.00\ &quot;$&quot;_-;\-* #,##0.00\ &quot;$&quot;_-;_-* &quot;-&quot;??\ &quot;$&quot;_-;_-@_-"/>
    <numFmt numFmtId="168" formatCode="_-* #,##0.00\ _$_-;\-* #,##0.00\ _$_-;_-* &quot;-&quot;??\ _$_-;_-@_-"/>
    <numFmt numFmtId="169" formatCode="mm/dd/yyyy"/>
    <numFmt numFmtId="170" formatCode="[$-409]dddd\,\ mmmm\ dd\,\ yyyy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20"/>
      <name val="Cooper Black"/>
      <family val="1"/>
    </font>
    <font>
      <sz val="14"/>
      <name val="Goudy"/>
      <family val="1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9" borderId="3" applyNumberFormat="0" applyAlignment="0" applyProtection="0"/>
    <xf numFmtId="0" fontId="5" fillId="30" borderId="0" applyNumberFormat="0" applyBorder="0" applyAlignment="0" applyProtection="0"/>
    <xf numFmtId="0" fontId="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33" borderId="1" applyNumberFormat="0" applyAlignment="0" applyProtection="0"/>
    <xf numFmtId="0" fontId="58" fillId="0" borderId="8" applyNumberFormat="0" applyFill="0" applyAlignment="0" applyProtection="0"/>
    <xf numFmtId="0" fontId="59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5" borderId="9" applyNumberFormat="0" applyFont="0" applyAlignment="0" applyProtection="0"/>
    <xf numFmtId="0" fontId="60" fillId="27" borderId="10" applyNumberFormat="0" applyAlignment="0" applyProtection="0"/>
    <xf numFmtId="9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1" borderId="4" xfId="48" applyNumberFormat="1" applyFont="1" applyAlignment="1" applyProtection="1">
      <alignment/>
      <protection/>
    </xf>
    <xf numFmtId="0" fontId="0" fillId="31" borderId="4" xfId="48" applyNumberFormat="1" applyFont="1" applyAlignment="1" applyProtection="1">
      <alignment/>
      <protection/>
    </xf>
    <xf numFmtId="0" fontId="5" fillId="30" borderId="0" xfId="47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1" borderId="12" xfId="48" applyNumberFormat="1" applyFont="1" applyBorder="1" applyAlignment="1" applyProtection="1">
      <alignment/>
      <protection/>
    </xf>
    <xf numFmtId="0" fontId="0" fillId="31" borderId="13" xfId="48" applyNumberFormat="1" applyFont="1" applyBorder="1" applyAlignment="1" applyProtection="1">
      <alignment/>
      <protection/>
    </xf>
    <xf numFmtId="0" fontId="0" fillId="31" borderId="14" xfId="48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31" borderId="4" xfId="48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1" fontId="0" fillId="31" borderId="4" xfId="48" applyNumberFormat="1" applyFont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3" fontId="0" fillId="31" borderId="4" xfId="48" applyNumberFormat="1" applyFont="1" applyAlignment="1" applyProtection="1">
      <alignment horizontal="right"/>
      <protection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5" fillId="30" borderId="0" xfId="47" applyNumberFormat="1" applyFont="1" applyBorder="1" applyAlignment="1" applyProtection="1">
      <alignment horizontal="left"/>
      <protection/>
    </xf>
    <xf numFmtId="164" fontId="5" fillId="30" borderId="0" xfId="47" applyNumberFormat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" fillId="0" borderId="0" xfId="63" applyFont="1">
      <alignment/>
      <protection/>
    </xf>
    <xf numFmtId="0" fontId="1" fillId="36" borderId="0" xfId="63" applyFont="1" applyFill="1" applyBorder="1">
      <alignment/>
      <protection/>
    </xf>
    <xf numFmtId="0" fontId="1" fillId="36" borderId="0" xfId="63" applyFont="1" applyFill="1" applyBorder="1" applyAlignment="1">
      <alignment horizontal="center"/>
      <protection/>
    </xf>
    <xf numFmtId="0" fontId="17" fillId="36" borderId="0" xfId="63" applyFont="1" applyFill="1" applyBorder="1">
      <alignment/>
      <protection/>
    </xf>
    <xf numFmtId="0" fontId="18" fillId="36" borderId="0" xfId="63" applyFont="1" applyFill="1" applyBorder="1" applyAlignment="1">
      <alignment horizontal="right"/>
      <protection/>
    </xf>
    <xf numFmtId="0" fontId="1" fillId="36" borderId="0" xfId="63" applyFont="1" applyFill="1" applyBorder="1" applyAlignment="1">
      <alignment horizontal="right"/>
      <protection/>
    </xf>
    <xf numFmtId="0" fontId="19" fillId="37" borderId="15" xfId="63" applyFont="1" applyFill="1" applyBorder="1" applyProtection="1">
      <alignment/>
      <protection locked="0"/>
    </xf>
    <xf numFmtId="0" fontId="1" fillId="37" borderId="15" xfId="63" applyFont="1" applyFill="1" applyBorder="1">
      <alignment/>
      <protection/>
    </xf>
    <xf numFmtId="2" fontId="19" fillId="36" borderId="0" xfId="63" applyNumberFormat="1" applyFont="1" applyFill="1" applyBorder="1" applyAlignment="1">
      <alignment horizontal="center"/>
      <protection/>
    </xf>
    <xf numFmtId="0" fontId="19" fillId="37" borderId="16" xfId="63" applyFont="1" applyFill="1" applyBorder="1" applyProtection="1">
      <alignment/>
      <protection locked="0"/>
    </xf>
    <xf numFmtId="0" fontId="1" fillId="37" borderId="16" xfId="63" applyFont="1" applyFill="1" applyBorder="1">
      <alignment/>
      <protection/>
    </xf>
    <xf numFmtId="169" fontId="1" fillId="37" borderId="17" xfId="63" applyNumberFormat="1" applyFont="1" applyFill="1" applyBorder="1" applyProtection="1">
      <alignment/>
      <protection locked="0"/>
    </xf>
    <xf numFmtId="0" fontId="20" fillId="36" borderId="15" xfId="63" applyFont="1" applyFill="1" applyBorder="1">
      <alignment/>
      <protection/>
    </xf>
    <xf numFmtId="0" fontId="20" fillId="36" borderId="15" xfId="63" applyFont="1" applyFill="1" applyBorder="1" applyAlignment="1">
      <alignment horizontal="center"/>
      <protection/>
    </xf>
    <xf numFmtId="0" fontId="20" fillId="36" borderId="15" xfId="63" applyFont="1" applyFill="1" applyBorder="1" applyAlignment="1">
      <alignment horizontal="right"/>
      <protection/>
    </xf>
    <xf numFmtId="0" fontId="21" fillId="36" borderId="0" xfId="63" applyFont="1" applyFill="1" applyBorder="1">
      <alignment/>
      <protection/>
    </xf>
    <xf numFmtId="0" fontId="1" fillId="0" borderId="18" xfId="63" applyFont="1" applyFill="1" applyBorder="1">
      <alignment/>
      <protection/>
    </xf>
    <xf numFmtId="0" fontId="1" fillId="37" borderId="17" xfId="63" applyFont="1" applyFill="1" applyBorder="1" applyProtection="1">
      <alignment/>
      <protection locked="0"/>
    </xf>
    <xf numFmtId="2" fontId="1" fillId="0" borderId="19" xfId="63" applyNumberFormat="1" applyFont="1" applyFill="1" applyBorder="1">
      <alignment/>
      <protection/>
    </xf>
    <xf numFmtId="0" fontId="22" fillId="36" borderId="0" xfId="63" applyFont="1" applyFill="1" applyBorder="1">
      <alignment/>
      <protection/>
    </xf>
    <xf numFmtId="0" fontId="1" fillId="0" borderId="20" xfId="63" applyFont="1" applyFill="1" applyBorder="1">
      <alignment/>
      <protection/>
    </xf>
    <xf numFmtId="0" fontId="1" fillId="0" borderId="21" xfId="63" applyFont="1" applyFill="1" applyBorder="1">
      <alignment/>
      <protection/>
    </xf>
    <xf numFmtId="0" fontId="22" fillId="36" borderId="0" xfId="63" applyFont="1" applyFill="1" applyBorder="1" applyAlignment="1">
      <alignment horizontal="right"/>
      <protection/>
    </xf>
    <xf numFmtId="0" fontId="22" fillId="36" borderId="0" xfId="63" applyFont="1" applyFill="1" applyBorder="1" applyAlignment="1">
      <alignment horizontal="center"/>
      <protection/>
    </xf>
    <xf numFmtId="2" fontId="23" fillId="36" borderId="0" xfId="63" applyNumberFormat="1" applyFont="1" applyFill="1" applyBorder="1">
      <alignment/>
      <protection/>
    </xf>
    <xf numFmtId="0" fontId="1" fillId="36" borderId="15" xfId="63" applyFont="1" applyFill="1" applyBorder="1">
      <alignment/>
      <protection/>
    </xf>
    <xf numFmtId="0" fontId="19" fillId="36" borderId="0" xfId="63" applyFont="1" applyFill="1" applyBorder="1">
      <alignment/>
      <protection/>
    </xf>
    <xf numFmtId="0" fontId="24" fillId="36" borderId="0" xfId="63" applyFont="1" applyFill="1" applyBorder="1">
      <alignment/>
      <protection/>
    </xf>
    <xf numFmtId="0" fontId="1" fillId="36" borderId="0" xfId="63" applyFont="1" applyFill="1" applyBorder="1" applyAlignment="1">
      <alignment horizontal="left"/>
      <protection/>
    </xf>
    <xf numFmtId="0" fontId="25" fillId="36" borderId="0" xfId="63" applyFont="1" applyFill="1" applyBorder="1">
      <alignment/>
      <protection/>
    </xf>
    <xf numFmtId="2" fontId="1" fillId="0" borderId="22" xfId="63" applyNumberFormat="1" applyFont="1" applyFill="1" applyBorder="1" applyProtection="1">
      <alignment/>
      <protection locked="0"/>
    </xf>
    <xf numFmtId="14" fontId="19" fillId="36" borderId="0" xfId="63" applyNumberFormat="1" applyFont="1" applyFill="1" applyBorder="1">
      <alignment/>
      <protection/>
    </xf>
    <xf numFmtId="0" fontId="26" fillId="36" borderId="0" xfId="63" applyNumberFormat="1" applyFont="1" applyFill="1" applyBorder="1" applyAlignment="1">
      <alignment horizontal="left"/>
      <protection/>
    </xf>
    <xf numFmtId="0" fontId="27" fillId="36" borderId="0" xfId="63" applyFont="1" applyFill="1" applyBorder="1">
      <alignment/>
      <protection/>
    </xf>
    <xf numFmtId="0" fontId="1" fillId="36" borderId="0" xfId="63" applyNumberFormat="1" applyFont="1" applyFill="1" applyBorder="1">
      <alignment/>
      <protection/>
    </xf>
    <xf numFmtId="0" fontId="21" fillId="36" borderId="0" xfId="63" applyFont="1" applyFill="1" applyBorder="1" applyAlignment="1">
      <alignment horizontal="left"/>
      <protection/>
    </xf>
    <xf numFmtId="0" fontId="28" fillId="36" borderId="0" xfId="63" applyFont="1" applyFill="1" applyBorder="1">
      <alignment/>
      <protection/>
    </xf>
    <xf numFmtId="0" fontId="29" fillId="36" borderId="0" xfId="63" applyFont="1" applyFill="1" applyBorder="1">
      <alignment/>
      <protection/>
    </xf>
    <xf numFmtId="14" fontId="1" fillId="37" borderId="17" xfId="63" applyNumberFormat="1" applyFont="1" applyFill="1" applyBorder="1" applyProtection="1">
      <alignment/>
      <protection locked="0"/>
    </xf>
    <xf numFmtId="0" fontId="1" fillId="37" borderId="17" xfId="63" applyFont="1" applyFill="1" applyBorder="1" applyProtection="1">
      <alignment/>
      <protection locked="0"/>
    </xf>
    <xf numFmtId="0" fontId="1" fillId="0" borderId="16" xfId="63" applyFont="1" applyFill="1" applyBorder="1" applyAlignment="1">
      <alignment horizontal="center"/>
      <protection/>
    </xf>
    <xf numFmtId="0" fontId="4" fillId="0" borderId="0" xfId="56" applyAlignment="1">
      <alignment/>
    </xf>
    <xf numFmtId="164" fontId="3" fillId="0" borderId="0" xfId="0" applyNumberFormat="1" applyFont="1" applyAlignment="1">
      <alignment/>
    </xf>
    <xf numFmtId="164" fontId="62" fillId="0" borderId="3" xfId="46" applyNumberFormat="1" applyFont="1" applyFill="1" applyAlignment="1" applyProtection="1">
      <alignment/>
      <protection/>
    </xf>
    <xf numFmtId="164" fontId="64" fillId="0" borderId="3" xfId="46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14" fontId="1" fillId="0" borderId="0" xfId="63" applyNumberFormat="1" applyFont="1">
      <alignment/>
      <protection/>
    </xf>
    <xf numFmtId="0" fontId="4" fillId="37" borderId="16" xfId="56" applyFill="1" applyBorder="1" applyAlignment="1" applyProtection="1">
      <alignment/>
      <protection locked="0"/>
    </xf>
    <xf numFmtId="0" fontId="4" fillId="31" borderId="4" xfId="56" applyNumberFormat="1" applyFill="1" applyBorder="1" applyAlignment="1" applyProtection="1">
      <alignment/>
      <protection/>
    </xf>
    <xf numFmtId="0" fontId="19" fillId="36" borderId="0" xfId="63" applyFont="1" applyFill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alculation" xfId="46"/>
    <cellStyle name="Excel_BuiltIn_Good" xfId="47"/>
    <cellStyle name="Excel_BuiltIn_No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cchapman@y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8.75">
      <c r="A2" s="85" t="s">
        <v>134</v>
      </c>
    </row>
    <row r="4" ht="15">
      <c r="A4" t="s">
        <v>149</v>
      </c>
    </row>
    <row r="5" ht="15">
      <c r="A5" t="s">
        <v>137</v>
      </c>
    </row>
    <row r="6" ht="15">
      <c r="A6" t="s">
        <v>135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2" ht="15">
      <c r="A12" t="s">
        <v>164</v>
      </c>
    </row>
    <row r="13" ht="15">
      <c r="A1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2" max="2" width="24.28125" style="0" customWidth="1"/>
    <col min="3" max="3" width="27.00390625" style="0" customWidth="1"/>
    <col min="4" max="4" width="23.7109375" style="0" customWidth="1"/>
    <col min="5" max="5" width="24.00390625" style="0" customWidth="1"/>
    <col min="7" max="7" width="13.7109375" style="0" customWidth="1"/>
    <col min="10" max="10" width="10.140625" style="0" customWidth="1"/>
  </cols>
  <sheetData>
    <row r="1" spans="1:12" ht="26.25">
      <c r="A1" s="39"/>
      <c r="B1" s="39"/>
      <c r="C1" s="42" t="s">
        <v>162</v>
      </c>
      <c r="D1" s="42"/>
      <c r="E1" s="39"/>
      <c r="F1" s="39"/>
      <c r="G1" s="39"/>
      <c r="H1" s="39"/>
      <c r="I1" s="39"/>
      <c r="J1" s="39"/>
      <c r="K1" s="39"/>
      <c r="L1" s="39"/>
    </row>
    <row r="3" spans="1:12" ht="18.75">
      <c r="A3" s="39"/>
      <c r="B3" s="39"/>
      <c r="C3" s="39"/>
      <c r="D3" s="43" t="s">
        <v>83</v>
      </c>
      <c r="E3" s="39"/>
      <c r="F3" s="39"/>
      <c r="G3" s="39"/>
      <c r="H3" s="39"/>
      <c r="I3" s="39"/>
      <c r="J3" s="39"/>
      <c r="K3" s="39"/>
      <c r="L3" s="39"/>
    </row>
    <row r="5" spans="1:12" ht="15">
      <c r="A5" s="39"/>
      <c r="B5" s="44" t="s">
        <v>0</v>
      </c>
      <c r="C5" s="45"/>
      <c r="D5" s="46"/>
      <c r="E5" s="39"/>
      <c r="F5" s="39"/>
      <c r="G5" s="39"/>
      <c r="H5" s="44" t="s">
        <v>84</v>
      </c>
      <c r="I5" s="47">
        <f>IF(G10&gt;H36,140,140)</f>
        <v>140</v>
      </c>
      <c r="J5" s="39"/>
      <c r="K5" s="39"/>
      <c r="L5" s="39"/>
    </row>
    <row r="6" spans="1:12" ht="15">
      <c r="A6" s="39"/>
      <c r="B6" s="44" t="s">
        <v>85</v>
      </c>
      <c r="C6" s="48"/>
      <c r="D6" s="49"/>
      <c r="E6" s="39"/>
      <c r="F6" s="39"/>
      <c r="G6" s="39"/>
      <c r="H6" s="39"/>
      <c r="I6" s="41" t="s">
        <v>86</v>
      </c>
      <c r="J6" s="39"/>
      <c r="K6" s="39"/>
      <c r="L6" s="39"/>
    </row>
    <row r="7" spans="1:12" ht="15">
      <c r="A7" s="39"/>
      <c r="B7" s="44" t="s">
        <v>87</v>
      </c>
      <c r="C7" s="48"/>
      <c r="D7" s="49"/>
      <c r="E7" s="39"/>
      <c r="F7" s="39"/>
      <c r="G7" s="39"/>
      <c r="H7" s="39"/>
      <c r="I7" s="39"/>
      <c r="J7" s="39"/>
      <c r="K7" s="39"/>
      <c r="L7" s="39"/>
    </row>
    <row r="8" spans="1:12" ht="15">
      <c r="A8" s="39"/>
      <c r="B8" s="44" t="s">
        <v>2</v>
      </c>
      <c r="C8" s="48"/>
      <c r="D8" s="49"/>
      <c r="E8" s="39"/>
      <c r="F8" s="39"/>
      <c r="G8" s="39"/>
      <c r="H8" s="39"/>
      <c r="I8" s="39"/>
      <c r="J8" s="39"/>
      <c r="K8" s="39"/>
      <c r="L8" s="39"/>
    </row>
    <row r="9" spans="1:12" ht="15">
      <c r="A9" s="39"/>
      <c r="B9" s="44" t="s">
        <v>88</v>
      </c>
      <c r="C9" s="48"/>
      <c r="D9" s="49"/>
      <c r="E9" s="39"/>
      <c r="F9" s="39"/>
      <c r="G9" s="39"/>
      <c r="H9" s="39"/>
      <c r="I9" s="39"/>
      <c r="J9" s="39"/>
      <c r="K9" s="39"/>
      <c r="L9" s="39"/>
    </row>
    <row r="10" spans="1:12" ht="15">
      <c r="A10" s="39"/>
      <c r="B10" s="44" t="s">
        <v>3</v>
      </c>
      <c r="C10" s="48"/>
      <c r="D10" s="49"/>
      <c r="E10" s="39"/>
      <c r="F10" s="44" t="s">
        <v>89</v>
      </c>
      <c r="G10" s="50">
        <f ca="1">TODAY()</f>
        <v>43579</v>
      </c>
      <c r="H10" s="39"/>
      <c r="I10" s="39"/>
      <c r="J10" s="39"/>
      <c r="K10" s="39"/>
      <c r="L10" s="39"/>
    </row>
    <row r="11" spans="1:12" ht="15">
      <c r="A11" s="39"/>
      <c r="B11" s="44" t="s">
        <v>8</v>
      </c>
      <c r="C11" s="91"/>
      <c r="D11" s="49"/>
      <c r="E11" s="39"/>
      <c r="F11" s="39"/>
      <c r="G11" s="69"/>
      <c r="H11" s="39"/>
      <c r="I11" s="39"/>
      <c r="J11" s="39"/>
      <c r="K11" s="90"/>
      <c r="L11" s="39"/>
    </row>
    <row r="12" spans="1:12" ht="15">
      <c r="A12" s="39"/>
      <c r="B12" s="44" t="s">
        <v>90</v>
      </c>
      <c r="C12" s="48"/>
      <c r="D12" s="49"/>
      <c r="E12" s="39"/>
      <c r="F12" s="39"/>
      <c r="G12" s="71">
        <f>IF($G$10&gt;$H$36,"You are past the cutoff date",)</f>
        <v>0</v>
      </c>
      <c r="H12" s="73"/>
      <c r="I12" s="39"/>
      <c r="J12" s="39"/>
      <c r="K12" s="39"/>
      <c r="L12" s="39"/>
    </row>
    <row r="13" spans="1:12" ht="15">
      <c r="A13" s="39"/>
      <c r="B13" s="39"/>
      <c r="C13" s="39"/>
      <c r="D13" s="39"/>
      <c r="E13" s="39"/>
      <c r="F13" s="39"/>
      <c r="G13" s="71">
        <f>IF($G$10&gt;$H$36,"You must call Stephanie Jones for availability",)</f>
        <v>0</v>
      </c>
      <c r="H13" s="39"/>
      <c r="I13" s="39"/>
      <c r="J13" s="39"/>
      <c r="K13" s="39"/>
      <c r="L13" s="39"/>
    </row>
    <row r="15" spans="1:12" ht="15">
      <c r="A15" s="51" t="s">
        <v>91</v>
      </c>
      <c r="B15" s="51" t="s">
        <v>92</v>
      </c>
      <c r="C15" s="51" t="s">
        <v>93</v>
      </c>
      <c r="D15" s="51" t="s">
        <v>94</v>
      </c>
      <c r="E15" s="51" t="s">
        <v>95</v>
      </c>
      <c r="F15" s="51" t="s">
        <v>96</v>
      </c>
      <c r="G15" s="51" t="s">
        <v>97</v>
      </c>
      <c r="H15" s="51" t="s">
        <v>98</v>
      </c>
      <c r="I15" s="52" t="s">
        <v>99</v>
      </c>
      <c r="J15" s="53" t="s">
        <v>100</v>
      </c>
      <c r="K15" s="54"/>
      <c r="L15" s="54"/>
    </row>
    <row r="16" spans="1:12" ht="15">
      <c r="A16" s="55">
        <v>1</v>
      </c>
      <c r="B16" s="78"/>
      <c r="C16" s="56"/>
      <c r="D16" s="56"/>
      <c r="E16" s="56"/>
      <c r="F16" s="56" t="s">
        <v>159</v>
      </c>
      <c r="G16" s="77">
        <v>43657</v>
      </c>
      <c r="H16" s="77">
        <v>43660</v>
      </c>
      <c r="I16" s="79">
        <f>IF(ISTEXT(B16),IF(ISBLANK(H16),0,H16-G16),0)</f>
        <v>0</v>
      </c>
      <c r="J16" s="57">
        <f>I16*I$5</f>
        <v>0</v>
      </c>
      <c r="K16" s="58">
        <v>0</v>
      </c>
      <c r="L16" s="73"/>
    </row>
    <row r="17" spans="1:11" ht="15">
      <c r="A17" s="59">
        <v>2</v>
      </c>
      <c r="B17" s="78"/>
      <c r="C17" s="56"/>
      <c r="D17" s="56"/>
      <c r="E17" s="56"/>
      <c r="F17" s="56" t="s">
        <v>101</v>
      </c>
      <c r="G17" s="77">
        <v>43657</v>
      </c>
      <c r="H17" s="77">
        <v>43660</v>
      </c>
      <c r="I17" s="79">
        <f aca="true" t="shared" si="0" ref="I17:I30">IF(ISTEXT(B17),IF(ISBLANK(H17),0,H17-G17),0)</f>
        <v>0</v>
      </c>
      <c r="J17" s="57">
        <f aca="true" t="shared" si="1" ref="J17:J30">I17*I$5</f>
        <v>0</v>
      </c>
      <c r="K17" s="58">
        <v>0</v>
      </c>
    </row>
    <row r="18" spans="1:11" ht="15">
      <c r="A18" s="59">
        <v>3</v>
      </c>
      <c r="B18" s="56"/>
      <c r="C18" s="56"/>
      <c r="D18" s="56"/>
      <c r="E18" s="56"/>
      <c r="F18" s="56" t="s">
        <v>102</v>
      </c>
      <c r="G18" s="77">
        <v>43657</v>
      </c>
      <c r="H18" s="77">
        <v>43660</v>
      </c>
      <c r="I18" s="79">
        <f t="shared" si="0"/>
        <v>0</v>
      </c>
      <c r="J18" s="57">
        <f t="shared" si="1"/>
        <v>0</v>
      </c>
      <c r="K18" s="58">
        <v>0</v>
      </c>
    </row>
    <row r="19" spans="1:11" ht="15">
      <c r="A19" s="59">
        <v>4</v>
      </c>
      <c r="B19" s="56"/>
      <c r="C19" s="56"/>
      <c r="D19" s="56"/>
      <c r="E19" s="56"/>
      <c r="F19" s="56" t="s">
        <v>102</v>
      </c>
      <c r="G19" s="77">
        <v>43657</v>
      </c>
      <c r="H19" s="77">
        <v>43660</v>
      </c>
      <c r="I19" s="79">
        <f t="shared" si="0"/>
        <v>0</v>
      </c>
      <c r="J19" s="57">
        <f t="shared" si="1"/>
        <v>0</v>
      </c>
      <c r="K19" s="58">
        <v>0</v>
      </c>
    </row>
    <row r="20" spans="1:11" ht="15">
      <c r="A20" s="59">
        <v>5</v>
      </c>
      <c r="B20" s="56"/>
      <c r="C20" s="56"/>
      <c r="D20" s="56"/>
      <c r="E20" s="56"/>
      <c r="F20" s="56" t="s">
        <v>102</v>
      </c>
      <c r="G20" s="77">
        <v>43657</v>
      </c>
      <c r="H20" s="77">
        <v>43660</v>
      </c>
      <c r="I20" s="79">
        <f t="shared" si="0"/>
        <v>0</v>
      </c>
      <c r="J20" s="57">
        <f t="shared" si="1"/>
        <v>0</v>
      </c>
      <c r="K20" s="58">
        <v>0</v>
      </c>
    </row>
    <row r="21" spans="1:11" ht="15">
      <c r="A21" s="59">
        <v>6</v>
      </c>
      <c r="B21" s="56"/>
      <c r="C21" s="56"/>
      <c r="D21" s="56"/>
      <c r="E21" s="56"/>
      <c r="F21" s="56" t="s">
        <v>102</v>
      </c>
      <c r="G21" s="77">
        <v>43657</v>
      </c>
      <c r="H21" s="77">
        <v>43660</v>
      </c>
      <c r="I21" s="79">
        <f t="shared" si="0"/>
        <v>0</v>
      </c>
      <c r="J21" s="57">
        <f t="shared" si="1"/>
        <v>0</v>
      </c>
      <c r="K21" s="58">
        <v>0</v>
      </c>
    </row>
    <row r="22" spans="1:11" ht="15">
      <c r="A22" s="59">
        <v>7</v>
      </c>
      <c r="B22" s="56"/>
      <c r="C22" s="56"/>
      <c r="D22" s="56"/>
      <c r="E22" s="56"/>
      <c r="F22" s="56" t="s">
        <v>102</v>
      </c>
      <c r="G22" s="77">
        <v>43657</v>
      </c>
      <c r="H22" s="77">
        <v>43660</v>
      </c>
      <c r="I22" s="79">
        <f t="shared" si="0"/>
        <v>0</v>
      </c>
      <c r="J22" s="57">
        <f t="shared" si="1"/>
        <v>0</v>
      </c>
      <c r="K22" s="58">
        <v>0</v>
      </c>
    </row>
    <row r="23" spans="1:11" ht="15">
      <c r="A23" s="59">
        <v>8</v>
      </c>
      <c r="B23" s="56"/>
      <c r="C23" s="56"/>
      <c r="D23" s="56"/>
      <c r="E23" s="56"/>
      <c r="F23" s="56" t="s">
        <v>102</v>
      </c>
      <c r="G23" s="77">
        <v>43657</v>
      </c>
      <c r="H23" s="77">
        <v>43660</v>
      </c>
      <c r="I23" s="79">
        <f t="shared" si="0"/>
        <v>0</v>
      </c>
      <c r="J23" s="57">
        <f t="shared" si="1"/>
        <v>0</v>
      </c>
      <c r="K23" s="58">
        <v>0</v>
      </c>
    </row>
    <row r="24" spans="1:11" ht="15">
      <c r="A24" s="59">
        <v>9</v>
      </c>
      <c r="B24" s="56"/>
      <c r="C24" s="56"/>
      <c r="D24" s="56"/>
      <c r="E24" s="56"/>
      <c r="F24" s="56" t="s">
        <v>102</v>
      </c>
      <c r="G24" s="77">
        <v>43657</v>
      </c>
      <c r="H24" s="77">
        <v>43660</v>
      </c>
      <c r="I24" s="79">
        <f t="shared" si="0"/>
        <v>0</v>
      </c>
      <c r="J24" s="57">
        <f t="shared" si="1"/>
        <v>0</v>
      </c>
      <c r="K24" s="58">
        <v>0</v>
      </c>
    </row>
    <row r="25" spans="1:11" ht="15">
      <c r="A25" s="59">
        <v>10</v>
      </c>
      <c r="B25" s="56"/>
      <c r="C25" s="56"/>
      <c r="D25" s="56"/>
      <c r="E25" s="56"/>
      <c r="F25" s="56" t="s">
        <v>102</v>
      </c>
      <c r="G25" s="77">
        <v>43657</v>
      </c>
      <c r="H25" s="77">
        <v>43660</v>
      </c>
      <c r="I25" s="79">
        <f t="shared" si="0"/>
        <v>0</v>
      </c>
      <c r="J25" s="57">
        <f t="shared" si="1"/>
        <v>0</v>
      </c>
      <c r="K25" s="58">
        <v>0</v>
      </c>
    </row>
    <row r="26" spans="1:11" ht="15">
      <c r="A26" s="59">
        <v>11</v>
      </c>
      <c r="B26" s="56"/>
      <c r="C26" s="56"/>
      <c r="D26" s="56"/>
      <c r="E26" s="56"/>
      <c r="F26" s="56" t="s">
        <v>102</v>
      </c>
      <c r="G26" s="77">
        <v>43657</v>
      </c>
      <c r="H26" s="77">
        <v>43660</v>
      </c>
      <c r="I26" s="79">
        <f t="shared" si="0"/>
        <v>0</v>
      </c>
      <c r="J26" s="57">
        <f t="shared" si="1"/>
        <v>0</v>
      </c>
      <c r="K26" s="58">
        <v>0</v>
      </c>
    </row>
    <row r="27" spans="1:11" ht="15">
      <c r="A27" s="59">
        <v>12</v>
      </c>
      <c r="B27" s="56"/>
      <c r="C27" s="56"/>
      <c r="D27" s="56"/>
      <c r="E27" s="56"/>
      <c r="F27" s="56" t="s">
        <v>102</v>
      </c>
      <c r="G27" s="77">
        <v>43657</v>
      </c>
      <c r="H27" s="77">
        <v>43660</v>
      </c>
      <c r="I27" s="79">
        <f t="shared" si="0"/>
        <v>0</v>
      </c>
      <c r="J27" s="57">
        <f t="shared" si="1"/>
        <v>0</v>
      </c>
      <c r="K27" s="58">
        <v>0</v>
      </c>
    </row>
    <row r="28" spans="1:11" ht="15">
      <c r="A28" s="59">
        <v>13</v>
      </c>
      <c r="B28" s="56"/>
      <c r="C28" s="56"/>
      <c r="D28" s="56"/>
      <c r="E28" s="56"/>
      <c r="F28" s="56" t="s">
        <v>102</v>
      </c>
      <c r="G28" s="77">
        <v>43657</v>
      </c>
      <c r="H28" s="77">
        <v>43660</v>
      </c>
      <c r="I28" s="79">
        <f t="shared" si="0"/>
        <v>0</v>
      </c>
      <c r="J28" s="57">
        <f t="shared" si="1"/>
        <v>0</v>
      </c>
      <c r="K28" s="58">
        <v>0</v>
      </c>
    </row>
    <row r="29" spans="1:11" ht="15">
      <c r="A29" s="59">
        <v>14</v>
      </c>
      <c r="B29" s="56"/>
      <c r="C29" s="56"/>
      <c r="D29" s="56"/>
      <c r="E29" s="56"/>
      <c r="F29" s="56" t="s">
        <v>102</v>
      </c>
      <c r="G29" s="77">
        <v>43657</v>
      </c>
      <c r="H29" s="77">
        <v>43660</v>
      </c>
      <c r="I29" s="79">
        <f t="shared" si="0"/>
        <v>0</v>
      </c>
      <c r="J29" s="57">
        <f t="shared" si="1"/>
        <v>0</v>
      </c>
      <c r="K29" s="58">
        <v>0</v>
      </c>
    </row>
    <row r="30" spans="1:11" ht="15">
      <c r="A30" s="60">
        <v>15</v>
      </c>
      <c r="B30" s="56"/>
      <c r="C30" s="56"/>
      <c r="D30" s="56"/>
      <c r="E30" s="56"/>
      <c r="F30" s="56" t="s">
        <v>102</v>
      </c>
      <c r="G30" s="77">
        <v>43657</v>
      </c>
      <c r="H30" s="77">
        <v>43660</v>
      </c>
      <c r="I30" s="79">
        <f t="shared" si="0"/>
        <v>0</v>
      </c>
      <c r="J30" s="57">
        <f t="shared" si="1"/>
        <v>0</v>
      </c>
      <c r="K30" s="58">
        <v>0</v>
      </c>
    </row>
    <row r="31" spans="1:11" ht="15">
      <c r="A31" s="39"/>
      <c r="B31" s="61" t="s">
        <v>103</v>
      </c>
      <c r="C31" s="62">
        <v>0</v>
      </c>
      <c r="D31" s="39"/>
      <c r="E31" s="39"/>
      <c r="F31" s="39"/>
      <c r="G31" s="39"/>
      <c r="H31" s="39"/>
      <c r="I31" s="39"/>
      <c r="J31" s="39"/>
      <c r="K31" s="39"/>
    </row>
    <row r="33" spans="1:10" ht="15.75">
      <c r="A33" s="72" t="s">
        <v>104</v>
      </c>
      <c r="B33" s="39"/>
      <c r="D33" s="39"/>
      <c r="E33" s="39"/>
      <c r="F33" s="39"/>
      <c r="G33" s="39"/>
      <c r="H33" s="39"/>
      <c r="I33" s="41" t="s">
        <v>105</v>
      </c>
      <c r="J33" s="63">
        <f>SUM(J16:J30)</f>
        <v>0</v>
      </c>
    </row>
    <row r="34" spans="1:10" ht="15">
      <c r="A34" s="40" t="s">
        <v>106</v>
      </c>
      <c r="B34" s="39"/>
      <c r="D34" s="39"/>
      <c r="E34" s="39"/>
      <c r="F34" s="39"/>
      <c r="G34" s="39"/>
      <c r="H34" s="39"/>
      <c r="I34" s="39"/>
      <c r="J34" s="39"/>
    </row>
    <row r="35" spans="1:10" ht="15">
      <c r="A35" s="40" t="s">
        <v>107</v>
      </c>
      <c r="B35" s="39"/>
      <c r="D35" s="39"/>
      <c r="E35" s="39"/>
      <c r="F35" s="75" t="s">
        <v>108</v>
      </c>
      <c r="G35" s="39"/>
      <c r="H35" s="39"/>
      <c r="I35" s="39"/>
      <c r="J35" s="39"/>
    </row>
    <row r="36" spans="1:10" ht="15">
      <c r="A36" s="40" t="s">
        <v>109</v>
      </c>
      <c r="B36" s="39"/>
      <c r="D36" s="39"/>
      <c r="E36" s="39"/>
      <c r="F36" s="65" t="s">
        <v>110</v>
      </c>
      <c r="G36" s="39"/>
      <c r="H36" s="70">
        <v>43617</v>
      </c>
      <c r="I36" s="67"/>
      <c r="J36" s="39"/>
    </row>
    <row r="37" spans="1:10" ht="15">
      <c r="A37" s="40" t="s">
        <v>111</v>
      </c>
      <c r="B37" s="39"/>
      <c r="D37" s="39"/>
      <c r="E37" s="39"/>
      <c r="F37" s="74" t="s">
        <v>112</v>
      </c>
      <c r="G37" s="74"/>
      <c r="H37" s="39"/>
      <c r="I37" s="39"/>
      <c r="J37" s="39"/>
    </row>
    <row r="38" spans="1:10" ht="15">
      <c r="A38" s="40" t="s">
        <v>113</v>
      </c>
      <c r="B38" s="39"/>
      <c r="D38" s="39"/>
      <c r="E38" s="39"/>
      <c r="F38" s="39"/>
      <c r="G38" s="39"/>
      <c r="H38" s="39"/>
      <c r="I38" s="41" t="s">
        <v>114</v>
      </c>
      <c r="J38" s="64"/>
    </row>
    <row r="39" spans="1:10" ht="15">
      <c r="A39" s="40" t="s">
        <v>115</v>
      </c>
      <c r="B39" s="39"/>
      <c r="D39" s="39"/>
      <c r="E39" s="44" t="s">
        <v>116</v>
      </c>
      <c r="F39" s="93" t="s">
        <v>165</v>
      </c>
      <c r="G39" s="39"/>
      <c r="H39" s="39"/>
      <c r="I39" s="39"/>
      <c r="J39" s="39"/>
    </row>
    <row r="40" spans="1:10" ht="15">
      <c r="A40" s="40" t="s">
        <v>117</v>
      </c>
      <c r="B40" s="39"/>
      <c r="D40" s="39"/>
      <c r="E40" s="39"/>
      <c r="F40" s="93" t="s">
        <v>166</v>
      </c>
      <c r="G40" s="65"/>
      <c r="H40" s="39"/>
      <c r="I40" s="67" t="s">
        <v>118</v>
      </c>
      <c r="J40" s="39"/>
    </row>
    <row r="41" spans="1:10" ht="15">
      <c r="A41" s="40" t="s">
        <v>161</v>
      </c>
      <c r="B41" s="39"/>
      <c r="D41" s="39"/>
      <c r="E41" s="39"/>
      <c r="F41" s="93" t="s">
        <v>167</v>
      </c>
      <c r="G41" s="65"/>
      <c r="H41" s="39"/>
      <c r="I41" s="39"/>
      <c r="J41" s="39" t="s">
        <v>119</v>
      </c>
    </row>
    <row r="42" spans="1:10" ht="15">
      <c r="A42" s="40" t="s">
        <v>120</v>
      </c>
      <c r="B42" s="39"/>
      <c r="D42" s="39"/>
      <c r="E42" s="39"/>
      <c r="F42" s="68" t="s">
        <v>121</v>
      </c>
      <c r="G42" s="65"/>
      <c r="H42" s="39"/>
      <c r="I42" s="67"/>
      <c r="J42" s="39"/>
    </row>
    <row r="43" spans="1:10" ht="15.75">
      <c r="A43" s="39"/>
      <c r="B43" s="66" t="s">
        <v>150</v>
      </c>
      <c r="D43" s="39"/>
      <c r="E43" s="39"/>
      <c r="F43" s="76"/>
      <c r="G43" s="39"/>
      <c r="H43" s="39"/>
      <c r="I43" s="67"/>
      <c r="J43" s="39"/>
    </row>
    <row r="44" spans="1:10" ht="15.75">
      <c r="A44" s="39"/>
      <c r="B44" s="66" t="s">
        <v>151</v>
      </c>
      <c r="D44" s="39"/>
      <c r="E44" s="39"/>
      <c r="F44" s="39"/>
      <c r="G44" s="39"/>
      <c r="H44" s="39"/>
      <c r="I44" s="39"/>
      <c r="J44" s="39"/>
    </row>
    <row r="45" spans="1:10" ht="15.75">
      <c r="A45" s="39"/>
      <c r="B45" s="66" t="s">
        <v>152</v>
      </c>
      <c r="D45" s="39"/>
      <c r="E45" s="39"/>
      <c r="F45" s="39"/>
      <c r="G45" s="39"/>
      <c r="H45" s="39"/>
      <c r="I45" s="39"/>
      <c r="J45" s="39"/>
    </row>
    <row r="46" spans="1:10" ht="15">
      <c r="A46" s="39"/>
      <c r="B46" s="40" t="s">
        <v>153</v>
      </c>
      <c r="D46" s="39"/>
      <c r="E46" s="39"/>
      <c r="F46" s="39"/>
      <c r="G46" s="39"/>
      <c r="H46" s="39"/>
      <c r="I46" s="39"/>
      <c r="J46" s="39"/>
    </row>
    <row r="47" spans="2:10" ht="15">
      <c r="B47" s="39"/>
      <c r="C47" s="40"/>
      <c r="D47" s="39"/>
      <c r="E47" s="39"/>
      <c r="F47" s="39"/>
      <c r="G47" s="39"/>
      <c r="H47" s="39"/>
      <c r="I47" s="39"/>
      <c r="J47" s="3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showZeros="0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  <col min="2" max="2" width="22.57421875" style="0" customWidth="1"/>
    <col min="4" max="4" width="3.7109375" style="0" customWidth="1"/>
    <col min="5" max="5" width="9.28125" style="0" customWidth="1"/>
    <col min="6" max="6" width="6.421875" style="0" customWidth="1"/>
    <col min="7" max="7" width="13.8515625" style="0" customWidth="1"/>
    <col min="8" max="8" width="12.7109375" style="0" customWidth="1"/>
  </cols>
  <sheetData>
    <row r="1" ht="23.25">
      <c r="B1" s="1" t="s">
        <v>160</v>
      </c>
    </row>
    <row r="3" spans="1:2" ht="18.75">
      <c r="A3" t="s">
        <v>0</v>
      </c>
      <c r="B3" s="2"/>
    </row>
    <row r="5" spans="1:2" ht="15">
      <c r="A5" t="s">
        <v>1</v>
      </c>
      <c r="B5" s="3"/>
    </row>
    <row r="6" spans="1:7" ht="15">
      <c r="A6" t="s">
        <v>2</v>
      </c>
      <c r="B6" s="3"/>
      <c r="F6" t="s">
        <v>3</v>
      </c>
      <c r="G6" s="3"/>
    </row>
    <row r="7" spans="1:2" ht="15">
      <c r="A7" t="s">
        <v>4</v>
      </c>
      <c r="B7" s="3"/>
    </row>
    <row r="8" spans="1:7" ht="15">
      <c r="A8" t="s">
        <v>5</v>
      </c>
      <c r="B8" s="3"/>
      <c r="E8" t="s">
        <v>6</v>
      </c>
      <c r="G8" s="3"/>
    </row>
    <row r="9" spans="1:8" ht="15">
      <c r="A9" t="s">
        <v>7</v>
      </c>
      <c r="B9" s="3"/>
      <c r="E9" t="s">
        <v>8</v>
      </c>
      <c r="G9" s="92"/>
      <c r="H9" s="3"/>
    </row>
    <row r="11" spans="1:7" ht="15">
      <c r="A11" s="4" t="s">
        <v>9</v>
      </c>
      <c r="B11" s="4" t="s">
        <v>10</v>
      </c>
      <c r="C11" s="4"/>
      <c r="D11" s="4"/>
      <c r="E11" s="4"/>
      <c r="F11" s="4"/>
      <c r="G11" s="4"/>
    </row>
    <row r="12" spans="1:8" ht="15">
      <c r="A12" s="5" t="s">
        <v>11</v>
      </c>
      <c r="B12" s="6" t="s">
        <v>12</v>
      </c>
      <c r="C12" s="6" t="s">
        <v>13</v>
      </c>
      <c r="F12" t="s">
        <v>14</v>
      </c>
      <c r="G12" t="s">
        <v>15</v>
      </c>
      <c r="H12" t="s">
        <v>16</v>
      </c>
    </row>
    <row r="13" spans="1:9" ht="15">
      <c r="A13" s="5" t="s">
        <v>17</v>
      </c>
      <c r="B13" s="3"/>
      <c r="C13" s="7"/>
      <c r="D13" s="8"/>
      <c r="E13" s="9"/>
      <c r="F13" s="3"/>
      <c r="G13" s="3"/>
      <c r="H13" s="7"/>
      <c r="I13" s="9"/>
    </row>
    <row r="14" spans="1:9" ht="15">
      <c r="A14" s="10" t="s">
        <v>18</v>
      </c>
      <c r="B14" s="3"/>
      <c r="C14" s="7"/>
      <c r="D14" s="8"/>
      <c r="E14" s="9"/>
      <c r="F14" s="3"/>
      <c r="G14" s="3"/>
      <c r="H14" s="7"/>
      <c r="I14" s="9"/>
    </row>
    <row r="15" spans="1:9" ht="15">
      <c r="A15" s="5" t="s">
        <v>19</v>
      </c>
      <c r="B15" s="3"/>
      <c r="C15" s="7"/>
      <c r="D15" s="8"/>
      <c r="E15" s="9"/>
      <c r="F15" s="3"/>
      <c r="G15" s="3"/>
      <c r="H15" s="7"/>
      <c r="I15" s="9"/>
    </row>
    <row r="16" spans="1:9" ht="15">
      <c r="A16" s="5" t="s">
        <v>20</v>
      </c>
      <c r="B16" s="3"/>
      <c r="C16" s="7"/>
      <c r="D16" s="8"/>
      <c r="E16" s="9"/>
      <c r="F16" s="3"/>
      <c r="G16" s="3"/>
      <c r="H16" s="7"/>
      <c r="I16" s="9"/>
    </row>
    <row r="17" spans="1:9" ht="15">
      <c r="A17" s="5" t="s">
        <v>21</v>
      </c>
      <c r="B17" s="3"/>
      <c r="C17" s="7"/>
      <c r="D17" s="8"/>
      <c r="E17" s="9"/>
      <c r="F17" s="3"/>
      <c r="G17" s="3"/>
      <c r="H17" s="7"/>
      <c r="I17" s="9"/>
    </row>
    <row r="18" spans="1:9" ht="15">
      <c r="A18" s="5" t="s">
        <v>22</v>
      </c>
      <c r="B18" s="3"/>
      <c r="C18" s="7"/>
      <c r="D18" s="8"/>
      <c r="E18" s="9"/>
      <c r="F18" s="3"/>
      <c r="G18" s="3"/>
      <c r="H18" s="7"/>
      <c r="I18" s="9"/>
    </row>
    <row r="19" spans="1:9" ht="15">
      <c r="A19" s="5" t="s">
        <v>23</v>
      </c>
      <c r="B19" s="3"/>
      <c r="C19" s="7"/>
      <c r="D19" s="8"/>
      <c r="E19" s="9"/>
      <c r="F19" s="3"/>
      <c r="G19" s="3"/>
      <c r="H19" s="7"/>
      <c r="I19" s="9"/>
    </row>
    <row r="20" spans="1:9" ht="15">
      <c r="A20" s="5" t="s">
        <v>24</v>
      </c>
      <c r="B20" s="3"/>
      <c r="C20" s="7"/>
      <c r="D20" s="8"/>
      <c r="E20" s="9"/>
      <c r="F20" s="3"/>
      <c r="G20" s="3"/>
      <c r="H20" s="7"/>
      <c r="I20" s="9"/>
    </row>
    <row r="21" spans="1:9" ht="15">
      <c r="A21" s="5" t="s">
        <v>138</v>
      </c>
      <c r="B21" s="3"/>
      <c r="C21" s="7"/>
      <c r="D21" s="8"/>
      <c r="E21" s="9"/>
      <c r="F21" s="3"/>
      <c r="G21" s="3"/>
      <c r="H21" s="7"/>
      <c r="I21" s="9"/>
    </row>
    <row r="22" spans="2:9" ht="15">
      <c r="B22" s="3"/>
      <c r="C22" s="7"/>
      <c r="D22" s="8"/>
      <c r="E22" s="9"/>
      <c r="F22" s="3"/>
      <c r="G22" s="3"/>
      <c r="H22" s="7"/>
      <c r="I22" s="9"/>
    </row>
    <row r="23" spans="2:9" ht="15">
      <c r="B23" s="3"/>
      <c r="C23" s="7"/>
      <c r="D23" s="8"/>
      <c r="E23" s="9"/>
      <c r="F23" s="3"/>
      <c r="G23" s="3"/>
      <c r="H23" s="7"/>
      <c r="I23" s="9"/>
    </row>
    <row r="24" spans="2:9" ht="15">
      <c r="B24" s="3"/>
      <c r="C24" s="7"/>
      <c r="D24" s="8"/>
      <c r="E24" s="9"/>
      <c r="F24" s="3"/>
      <c r="G24" s="3"/>
      <c r="H24" s="7"/>
      <c r="I24" s="9"/>
    </row>
    <row r="25" spans="2:9" ht="15">
      <c r="B25" s="3"/>
      <c r="C25" s="7"/>
      <c r="D25" s="8"/>
      <c r="E25" s="9"/>
      <c r="F25" s="3"/>
      <c r="G25" s="3"/>
      <c r="H25" s="7"/>
      <c r="I25" s="9"/>
    </row>
    <row r="26" spans="2:9" ht="15">
      <c r="B26" s="3"/>
      <c r="C26" s="7"/>
      <c r="D26" s="8"/>
      <c r="E26" s="9"/>
      <c r="F26" s="3"/>
      <c r="G26" s="3"/>
      <c r="H26" s="7"/>
      <c r="I26" s="9"/>
    </row>
    <row r="27" spans="2:9" ht="15">
      <c r="B27" s="3"/>
      <c r="C27" s="7"/>
      <c r="D27" s="8"/>
      <c r="E27" s="9"/>
      <c r="F27" s="3"/>
      <c r="G27" s="3"/>
      <c r="H27" s="7"/>
      <c r="I27" s="9"/>
    </row>
    <row r="28" spans="2:9" ht="15">
      <c r="B28" s="3"/>
      <c r="C28" s="7"/>
      <c r="D28" s="8"/>
      <c r="E28" s="9"/>
      <c r="F28" s="3"/>
      <c r="G28" s="3"/>
      <c r="H28" s="7"/>
      <c r="I28" s="9"/>
    </row>
    <row r="29" spans="2:9" ht="15">
      <c r="B29" s="3"/>
      <c r="C29" s="7"/>
      <c r="D29" s="8"/>
      <c r="E29" s="9"/>
      <c r="F29" s="3"/>
      <c r="G29" s="3"/>
      <c r="H29" s="7"/>
      <c r="I29" s="9"/>
    </row>
    <row r="30" spans="2:9" ht="15">
      <c r="B30" s="3"/>
      <c r="C30" s="7"/>
      <c r="D30" s="8"/>
      <c r="E30" s="9"/>
      <c r="F30" s="3"/>
      <c r="G30" s="3"/>
      <c r="H30" s="7"/>
      <c r="I30" s="9"/>
    </row>
    <row r="31" spans="2:9" ht="15">
      <c r="B31" s="3"/>
      <c r="C31" s="7"/>
      <c r="D31" s="8"/>
      <c r="E31" s="9"/>
      <c r="F31" s="3"/>
      <c r="G31" s="3"/>
      <c r="H31" s="7"/>
      <c r="I31" s="9"/>
    </row>
    <row r="32" spans="2:9" ht="15">
      <c r="B32" s="3"/>
      <c r="C32" s="7"/>
      <c r="D32" s="8"/>
      <c r="E32" s="9"/>
      <c r="F32" s="3"/>
      <c r="G32" s="3"/>
      <c r="H32" s="7"/>
      <c r="I32" s="9"/>
    </row>
    <row r="33" spans="2:9" ht="15">
      <c r="B33" s="3"/>
      <c r="C33" s="7"/>
      <c r="D33" s="8"/>
      <c r="E33" s="9"/>
      <c r="F33" s="3"/>
      <c r="G33" s="3"/>
      <c r="H33" s="7"/>
      <c r="I33" s="9"/>
    </row>
    <row r="34" spans="2:9" ht="15">
      <c r="B34" s="3"/>
      <c r="C34" s="7"/>
      <c r="D34" s="8"/>
      <c r="E34" s="9"/>
      <c r="F34" s="3"/>
      <c r="G34" s="3"/>
      <c r="H34" s="7"/>
      <c r="I34" s="9"/>
    </row>
    <row r="35" spans="2:9" ht="15">
      <c r="B35" s="3"/>
      <c r="C35" s="7"/>
      <c r="D35" s="8"/>
      <c r="E35" s="9"/>
      <c r="F35" s="3"/>
      <c r="G35" s="3"/>
      <c r="H35" s="7"/>
      <c r="I35" s="9"/>
    </row>
    <row r="36" spans="2:9" ht="15">
      <c r="B36" s="3"/>
      <c r="C36" s="7"/>
      <c r="D36" s="8"/>
      <c r="E36" s="9"/>
      <c r="F36" s="3"/>
      <c r="G36" s="3"/>
      <c r="H36" s="7"/>
      <c r="I36" s="9"/>
    </row>
    <row r="37" spans="2:9" ht="15">
      <c r="B37" s="3"/>
      <c r="C37" s="7"/>
      <c r="D37" s="8"/>
      <c r="E37" s="9"/>
      <c r="F37" s="3"/>
      <c r="G37" s="3"/>
      <c r="H37" s="7"/>
      <c r="I37" s="9"/>
    </row>
    <row r="38" spans="2:9" ht="15">
      <c r="B38" s="3"/>
      <c r="C38" s="7"/>
      <c r="D38" s="8"/>
      <c r="E38" s="9"/>
      <c r="F38" s="3"/>
      <c r="G38" s="3"/>
      <c r="H38" s="7"/>
      <c r="I38" s="9"/>
    </row>
    <row r="39" spans="2:9" ht="15">
      <c r="B39" s="3"/>
      <c r="C39" s="7"/>
      <c r="D39" s="8"/>
      <c r="E39" s="9"/>
      <c r="F39" s="3"/>
      <c r="G39" s="3"/>
      <c r="H39" s="7"/>
      <c r="I39" s="9"/>
    </row>
    <row r="40" spans="2:9" ht="15">
      <c r="B40" s="3"/>
      <c r="C40" s="7"/>
      <c r="D40" s="8"/>
      <c r="E40" s="9"/>
      <c r="F40" s="3"/>
      <c r="G40" s="3"/>
      <c r="H40" s="7"/>
      <c r="I40" s="9"/>
    </row>
    <row r="41" spans="2:9" ht="15">
      <c r="B41" s="3"/>
      <c r="C41" s="7"/>
      <c r="D41" s="8"/>
      <c r="E41" s="9"/>
      <c r="F41" s="3"/>
      <c r="G41" s="3"/>
      <c r="H41" s="7"/>
      <c r="I41" s="9"/>
    </row>
    <row r="42" spans="2:3" ht="15">
      <c r="B42" s="11" t="s">
        <v>26</v>
      </c>
      <c r="C42">
        <f>COUNTA(B13:B41)</f>
        <v>0</v>
      </c>
    </row>
    <row r="43" spans="1:3" ht="15">
      <c r="A43" s="12"/>
      <c r="C43" s="11" t="s">
        <v>27</v>
      </c>
    </row>
    <row r="44" spans="2:7" ht="15">
      <c r="B44" t="s">
        <v>28</v>
      </c>
      <c r="C44" s="13"/>
      <c r="D44" s="14" t="s">
        <v>29</v>
      </c>
      <c r="E44" s="15">
        <v>100</v>
      </c>
      <c r="F44" s="16" t="s">
        <v>30</v>
      </c>
      <c r="G44" s="15">
        <f>+C44*E44</f>
        <v>0</v>
      </c>
    </row>
    <row r="45" spans="2:7" ht="15">
      <c r="B45" t="s">
        <v>163</v>
      </c>
      <c r="C45" s="13"/>
      <c r="D45" s="14" t="s">
        <v>29</v>
      </c>
      <c r="E45" s="15">
        <v>135</v>
      </c>
      <c r="F45" s="16" t="s">
        <v>30</v>
      </c>
      <c r="G45" s="15">
        <f>+C45*E45</f>
        <v>0</v>
      </c>
    </row>
    <row r="46" spans="7:8" ht="15">
      <c r="G46" s="19" t="s">
        <v>133</v>
      </c>
      <c r="H46" s="82">
        <f>+G44+G45</f>
        <v>0</v>
      </c>
    </row>
    <row r="48" spans="1:2" ht="18.75">
      <c r="A48" t="s">
        <v>0</v>
      </c>
      <c r="B48" s="17">
        <f>+B3</f>
        <v>0</v>
      </c>
    </row>
    <row r="50" spans="1:7" ht="15">
      <c r="A50" s="4" t="s">
        <v>31</v>
      </c>
      <c r="B50" s="4" t="s">
        <v>32</v>
      </c>
      <c r="C50" s="4"/>
      <c r="D50" s="4"/>
      <c r="E50" s="4"/>
      <c r="F50" s="4"/>
      <c r="G50" s="4"/>
    </row>
    <row r="51" ht="15">
      <c r="C51" s="19" t="s">
        <v>27</v>
      </c>
    </row>
    <row r="52" spans="1:7" ht="15">
      <c r="A52" t="s">
        <v>33</v>
      </c>
      <c r="B52" s="11" t="s">
        <v>34</v>
      </c>
      <c r="C52" s="3"/>
      <c r="D52" s="14" t="s">
        <v>29</v>
      </c>
      <c r="E52" s="15">
        <v>25</v>
      </c>
      <c r="F52" s="16" t="s">
        <v>30</v>
      </c>
      <c r="G52" s="15">
        <f aca="true" t="shared" si="0" ref="G52:G62">+C52*E52</f>
        <v>0</v>
      </c>
    </row>
    <row r="53" spans="2:7" ht="15">
      <c r="B53" s="11" t="s">
        <v>35</v>
      </c>
      <c r="C53" s="3"/>
      <c r="D53" s="14" t="s">
        <v>29</v>
      </c>
      <c r="E53" s="15">
        <v>25</v>
      </c>
      <c r="F53" s="16" t="s">
        <v>30</v>
      </c>
      <c r="G53" s="15">
        <f t="shared" si="0"/>
        <v>0</v>
      </c>
    </row>
    <row r="54" spans="2:7" ht="15">
      <c r="B54" s="11" t="s">
        <v>36</v>
      </c>
      <c r="C54" s="3"/>
      <c r="D54" s="14" t="s">
        <v>29</v>
      </c>
      <c r="E54" s="15">
        <v>10</v>
      </c>
      <c r="F54" s="16" t="s">
        <v>30</v>
      </c>
      <c r="G54" s="15">
        <f t="shared" si="0"/>
        <v>0</v>
      </c>
    </row>
    <row r="55" spans="2:7" ht="15">
      <c r="B55" s="11" t="s">
        <v>37</v>
      </c>
      <c r="C55" s="3"/>
      <c r="D55" s="14" t="s">
        <v>29</v>
      </c>
      <c r="E55" s="15">
        <v>15</v>
      </c>
      <c r="F55" s="16" t="s">
        <v>30</v>
      </c>
      <c r="G55" s="15">
        <f t="shared" si="0"/>
        <v>0</v>
      </c>
    </row>
    <row r="56" spans="2:7" ht="15">
      <c r="B56" s="11" t="s">
        <v>38</v>
      </c>
      <c r="C56" s="3"/>
      <c r="D56" s="14" t="s">
        <v>29</v>
      </c>
      <c r="E56" s="15">
        <v>15</v>
      </c>
      <c r="F56" s="16" t="s">
        <v>30</v>
      </c>
      <c r="G56" s="15">
        <f t="shared" si="0"/>
        <v>0</v>
      </c>
    </row>
    <row r="57" spans="2:7" ht="15">
      <c r="B57" s="11" t="s">
        <v>39</v>
      </c>
      <c r="C57" s="3"/>
      <c r="D57" s="14" t="s">
        <v>29</v>
      </c>
      <c r="E57" s="15">
        <v>25</v>
      </c>
      <c r="F57" s="16" t="s">
        <v>30</v>
      </c>
      <c r="G57" s="15">
        <f t="shared" si="0"/>
        <v>0</v>
      </c>
    </row>
    <row r="58" spans="2:7" ht="15">
      <c r="B58" s="11" t="s">
        <v>154</v>
      </c>
      <c r="C58" s="3"/>
      <c r="D58" s="14" t="s">
        <v>29</v>
      </c>
      <c r="E58" s="15">
        <v>25</v>
      </c>
      <c r="F58" s="16" t="s">
        <v>30</v>
      </c>
      <c r="G58" s="15">
        <f t="shared" si="0"/>
        <v>0</v>
      </c>
    </row>
    <row r="59" spans="2:7" ht="15">
      <c r="B59" s="11" t="s">
        <v>40</v>
      </c>
      <c r="C59" s="3"/>
      <c r="D59" s="14" t="s">
        <v>29</v>
      </c>
      <c r="E59" s="15">
        <v>10</v>
      </c>
      <c r="F59" s="16" t="s">
        <v>30</v>
      </c>
      <c r="G59" s="15">
        <f t="shared" si="0"/>
        <v>0</v>
      </c>
    </row>
    <row r="60" spans="2:7" ht="15">
      <c r="B60" s="11" t="s">
        <v>41</v>
      </c>
      <c r="C60" s="3"/>
      <c r="D60" s="14" t="s">
        <v>29</v>
      </c>
      <c r="E60" s="15">
        <v>10</v>
      </c>
      <c r="F60" s="16" t="s">
        <v>30</v>
      </c>
      <c r="G60" s="15">
        <f t="shared" si="0"/>
        <v>0</v>
      </c>
    </row>
    <row r="61" spans="2:7" ht="15">
      <c r="B61" s="11" t="s">
        <v>42</v>
      </c>
      <c r="C61" s="3"/>
      <c r="D61" s="14" t="s">
        <v>29</v>
      </c>
      <c r="E61" s="15">
        <v>10</v>
      </c>
      <c r="F61" s="16" t="s">
        <v>30</v>
      </c>
      <c r="G61" s="15">
        <f t="shared" si="0"/>
        <v>0</v>
      </c>
    </row>
    <row r="62" spans="2:7" ht="15">
      <c r="B62" s="11" t="s">
        <v>43</v>
      </c>
      <c r="C62" s="3"/>
      <c r="D62" s="14" t="s">
        <v>29</v>
      </c>
      <c r="E62" s="15">
        <v>10</v>
      </c>
      <c r="F62" s="16" t="s">
        <v>30</v>
      </c>
      <c r="G62" s="15">
        <f t="shared" si="0"/>
        <v>0</v>
      </c>
    </row>
    <row r="63" spans="2:7" ht="15">
      <c r="B63" s="11"/>
      <c r="D63" s="14"/>
      <c r="E63" s="15"/>
      <c r="F63" s="16"/>
      <c r="G63" s="15"/>
    </row>
    <row r="64" spans="1:7" ht="15">
      <c r="A64" t="s">
        <v>44</v>
      </c>
      <c r="B64" s="11"/>
      <c r="D64" s="14"/>
      <c r="E64" s="15"/>
      <c r="F64" s="16"/>
      <c r="G64" s="15"/>
    </row>
    <row r="65" spans="2:7" ht="15">
      <c r="B65" s="18" t="s">
        <v>34</v>
      </c>
      <c r="C65" s="19" t="s">
        <v>27</v>
      </c>
      <c r="E65" s="20"/>
      <c r="F65" s="21" t="s">
        <v>45</v>
      </c>
      <c r="G65" s="19" t="s">
        <v>27</v>
      </c>
    </row>
    <row r="66" spans="2:7" ht="15">
      <c r="B66" s="11" t="s">
        <v>25</v>
      </c>
      <c r="C66" s="22"/>
      <c r="D66" s="14"/>
      <c r="E66" s="15"/>
      <c r="F66" s="23" t="s">
        <v>46</v>
      </c>
      <c r="G66" s="24"/>
    </row>
    <row r="67" spans="2:7" ht="15">
      <c r="B67" s="11" t="s">
        <v>47</v>
      </c>
      <c r="C67" s="22"/>
      <c r="D67" s="14"/>
      <c r="E67" s="15"/>
      <c r="F67" s="23" t="s">
        <v>48</v>
      </c>
      <c r="G67" s="24"/>
    </row>
    <row r="68" spans="2:7" ht="15">
      <c r="B68" s="11" t="s">
        <v>49</v>
      </c>
      <c r="C68" s="22"/>
      <c r="D68" s="14"/>
      <c r="E68" s="15"/>
      <c r="F68" s="23" t="s">
        <v>50</v>
      </c>
      <c r="G68" s="24"/>
    </row>
    <row r="69" spans="2:7" ht="15">
      <c r="B69" s="11" t="s">
        <v>51</v>
      </c>
      <c r="C69" s="22"/>
      <c r="D69" s="14"/>
      <c r="E69" s="15"/>
      <c r="F69" s="23" t="s">
        <v>52</v>
      </c>
      <c r="G69" s="24"/>
    </row>
    <row r="70" spans="2:7" ht="15">
      <c r="B70" s="11" t="s">
        <v>53</v>
      </c>
      <c r="C70" s="22"/>
      <c r="D70" s="14"/>
      <c r="E70" s="15"/>
      <c r="F70" s="16"/>
      <c r="G70" s="25"/>
    </row>
    <row r="71" spans="2:7" ht="15">
      <c r="B71" s="11" t="s">
        <v>54</v>
      </c>
      <c r="C71" s="22"/>
      <c r="D71" s="14"/>
      <c r="E71" s="15"/>
      <c r="F71" s="26"/>
      <c r="G71" s="15"/>
    </row>
    <row r="72" spans="2:7" ht="15">
      <c r="B72" s="11" t="s">
        <v>55</v>
      </c>
      <c r="C72" s="22"/>
      <c r="D72" s="14"/>
      <c r="E72" s="15"/>
      <c r="F72" s="23"/>
      <c r="G72" s="15"/>
    </row>
    <row r="73" spans="2:7" ht="15">
      <c r="B73" s="11" t="s">
        <v>56</v>
      </c>
      <c r="C73" s="22"/>
      <c r="D73" s="14"/>
      <c r="E73" s="15"/>
      <c r="F73" s="23"/>
      <c r="G73" s="15"/>
    </row>
    <row r="74" spans="2:7" ht="15">
      <c r="B74" s="11" t="s">
        <v>57</v>
      </c>
      <c r="C74" s="22"/>
      <c r="D74" s="14"/>
      <c r="E74" s="15"/>
      <c r="F74" s="16"/>
      <c r="G74" s="15"/>
    </row>
    <row r="75" spans="2:7" ht="15">
      <c r="B75" s="11" t="s">
        <v>58</v>
      </c>
      <c r="C75" s="22"/>
      <c r="D75" s="14"/>
      <c r="E75" s="15"/>
      <c r="F75" s="16"/>
      <c r="G75" s="15"/>
    </row>
    <row r="76" spans="2:7" ht="15">
      <c r="B76" s="11"/>
      <c r="C76" s="27"/>
      <c r="D76" s="14"/>
      <c r="E76" s="15"/>
      <c r="F76" s="16"/>
      <c r="G76" s="15"/>
    </row>
    <row r="77" spans="2:7" ht="15">
      <c r="B77" s="11" t="s">
        <v>59</v>
      </c>
      <c r="C77" s="27">
        <f>SUM(C66:C75)+SUM(G66:G69)</f>
        <v>0</v>
      </c>
      <c r="D77" s="14" t="s">
        <v>29</v>
      </c>
      <c r="E77" s="15">
        <v>5</v>
      </c>
      <c r="F77" s="16" t="s">
        <v>30</v>
      </c>
      <c r="G77" s="15">
        <f>+C77*E77</f>
        <v>0</v>
      </c>
    </row>
    <row r="78" spans="2:8" ht="15">
      <c r="B78" s="11"/>
      <c r="C78" s="27"/>
      <c r="D78" s="14"/>
      <c r="E78" s="15"/>
      <c r="F78" s="16"/>
      <c r="G78" s="19" t="s">
        <v>133</v>
      </c>
      <c r="H78" s="82">
        <f>SUM(G52:G62)+G77</f>
        <v>0</v>
      </c>
    </row>
    <row r="80" spans="1:7" ht="15">
      <c r="A80" t="s">
        <v>60</v>
      </c>
      <c r="E80" s="15"/>
      <c r="F80" s="15"/>
      <c r="G80" s="15"/>
    </row>
    <row r="81" spans="2:7" ht="15">
      <c r="B81" s="28" t="s">
        <v>61</v>
      </c>
      <c r="C81" s="3"/>
      <c r="D81" s="14" t="s">
        <v>29</v>
      </c>
      <c r="E81" s="15">
        <v>25</v>
      </c>
      <c r="F81" s="16" t="s">
        <v>30</v>
      </c>
      <c r="G81" s="15">
        <f aca="true" t="shared" si="1" ref="G81:G94">+C81*E81</f>
        <v>0</v>
      </c>
    </row>
    <row r="82" spans="2:7" ht="15">
      <c r="B82" s="28" t="s">
        <v>155</v>
      </c>
      <c r="C82" s="3"/>
      <c r="D82" s="14" t="s">
        <v>29</v>
      </c>
      <c r="E82" s="15">
        <v>25</v>
      </c>
      <c r="F82" s="16" t="s">
        <v>30</v>
      </c>
      <c r="G82" s="15"/>
    </row>
    <row r="83" spans="1:7" ht="15">
      <c r="A83" s="88" t="s">
        <v>143</v>
      </c>
      <c r="B83" s="86" t="s">
        <v>139</v>
      </c>
      <c r="C83" s="9"/>
      <c r="D83" s="14" t="s">
        <v>29</v>
      </c>
      <c r="E83" s="15">
        <v>25</v>
      </c>
      <c r="F83" s="16" t="s">
        <v>30</v>
      </c>
      <c r="G83" s="15">
        <f t="shared" si="1"/>
        <v>0</v>
      </c>
    </row>
    <row r="84" spans="1:7" ht="15">
      <c r="A84" s="89" t="s">
        <v>144</v>
      </c>
      <c r="B84" s="87" t="s">
        <v>140</v>
      </c>
      <c r="C84" s="9"/>
      <c r="D84" s="14" t="s">
        <v>29</v>
      </c>
      <c r="E84" s="15">
        <v>25</v>
      </c>
      <c r="F84" s="16" t="s">
        <v>30</v>
      </c>
      <c r="G84" s="15">
        <f>+C84*E84</f>
        <v>0</v>
      </c>
    </row>
    <row r="85" spans="1:7" ht="15">
      <c r="A85" s="88" t="s">
        <v>143</v>
      </c>
      <c r="B85" s="86" t="s">
        <v>141</v>
      </c>
      <c r="C85" s="9"/>
      <c r="D85" s="14" t="s">
        <v>29</v>
      </c>
      <c r="E85" s="15">
        <v>25</v>
      </c>
      <c r="F85" s="16" t="s">
        <v>30</v>
      </c>
      <c r="G85" s="15">
        <f t="shared" si="1"/>
        <v>0</v>
      </c>
    </row>
    <row r="86" spans="1:7" ht="15">
      <c r="A86" s="89" t="s">
        <v>144</v>
      </c>
      <c r="B86" s="87" t="s">
        <v>142</v>
      </c>
      <c r="C86" s="9"/>
      <c r="D86" s="14" t="s">
        <v>29</v>
      </c>
      <c r="E86" s="15">
        <v>25</v>
      </c>
      <c r="F86" s="16" t="s">
        <v>30</v>
      </c>
      <c r="G86" s="15">
        <f>+C86*E86</f>
        <v>0</v>
      </c>
    </row>
    <row r="87" spans="2:7" ht="15">
      <c r="B87" s="28" t="s">
        <v>62</v>
      </c>
      <c r="C87" s="3"/>
      <c r="D87" s="14" t="s">
        <v>29</v>
      </c>
      <c r="E87" s="15">
        <v>25</v>
      </c>
      <c r="F87" s="16" t="s">
        <v>30</v>
      </c>
      <c r="G87" s="15">
        <f t="shared" si="1"/>
        <v>0</v>
      </c>
    </row>
    <row r="88" spans="2:7" ht="15">
      <c r="B88" s="28" t="s">
        <v>63</v>
      </c>
      <c r="C88" s="3"/>
      <c r="D88" s="14" t="s">
        <v>29</v>
      </c>
      <c r="E88" s="15">
        <v>25</v>
      </c>
      <c r="F88" s="16" t="s">
        <v>30</v>
      </c>
      <c r="G88" s="15">
        <f t="shared" si="1"/>
        <v>0</v>
      </c>
    </row>
    <row r="89" spans="2:7" ht="15">
      <c r="B89" s="28" t="s">
        <v>64</v>
      </c>
      <c r="C89" s="3"/>
      <c r="D89" s="14" t="s">
        <v>29</v>
      </c>
      <c r="E89" s="15">
        <v>25</v>
      </c>
      <c r="F89" s="16" t="s">
        <v>30</v>
      </c>
      <c r="G89" s="15">
        <f t="shared" si="1"/>
        <v>0</v>
      </c>
    </row>
    <row r="90" spans="2:7" ht="15">
      <c r="B90" s="28" t="s">
        <v>65</v>
      </c>
      <c r="C90" s="3"/>
      <c r="D90" s="14" t="s">
        <v>29</v>
      </c>
      <c r="E90" s="15">
        <v>25</v>
      </c>
      <c r="F90" s="16" t="s">
        <v>30</v>
      </c>
      <c r="G90" s="15">
        <f t="shared" si="1"/>
        <v>0</v>
      </c>
    </row>
    <row r="91" spans="2:7" ht="15">
      <c r="B91" s="28" t="s">
        <v>66</v>
      </c>
      <c r="C91" s="3"/>
      <c r="D91" s="14" t="s">
        <v>29</v>
      </c>
      <c r="E91" s="15">
        <v>6</v>
      </c>
      <c r="F91" s="16" t="s">
        <v>30</v>
      </c>
      <c r="G91" s="15">
        <f t="shared" si="1"/>
        <v>0</v>
      </c>
    </row>
    <row r="92" spans="2:7" ht="15">
      <c r="B92" s="28" t="s">
        <v>67</v>
      </c>
      <c r="C92" s="3"/>
      <c r="D92" s="14" t="s">
        <v>29</v>
      </c>
      <c r="E92" s="15">
        <v>6</v>
      </c>
      <c r="F92" s="16" t="s">
        <v>30</v>
      </c>
      <c r="G92" s="15">
        <f t="shared" si="1"/>
        <v>0</v>
      </c>
    </row>
    <row r="93" spans="1:7" ht="15">
      <c r="A93" s="37" t="s">
        <v>145</v>
      </c>
      <c r="B93" s="28" t="s">
        <v>68</v>
      </c>
      <c r="C93" s="3"/>
      <c r="D93" s="14" t="s">
        <v>29</v>
      </c>
      <c r="E93" s="15">
        <v>9</v>
      </c>
      <c r="F93" s="16" t="s">
        <v>30</v>
      </c>
      <c r="G93" s="15">
        <f t="shared" si="1"/>
        <v>0</v>
      </c>
    </row>
    <row r="94" spans="1:7" ht="15">
      <c r="A94" s="37" t="s">
        <v>145</v>
      </c>
      <c r="B94" s="28" t="s">
        <v>69</v>
      </c>
      <c r="C94" s="3"/>
      <c r="D94" s="14" t="s">
        <v>29</v>
      </c>
      <c r="E94" s="15">
        <v>9</v>
      </c>
      <c r="F94" s="16" t="s">
        <v>30</v>
      </c>
      <c r="G94" s="15">
        <f t="shared" si="1"/>
        <v>0</v>
      </c>
    </row>
    <row r="95" spans="2:7" ht="15">
      <c r="B95" s="28"/>
      <c r="C95" s="3"/>
      <c r="D95" s="14"/>
      <c r="E95" s="15"/>
      <c r="F95" s="16"/>
      <c r="G95" s="15">
        <f>+C95*E95</f>
        <v>0</v>
      </c>
    </row>
    <row r="96" spans="2:8" ht="15">
      <c r="B96" s="28"/>
      <c r="C96" s="3"/>
      <c r="D96" s="14"/>
      <c r="E96" s="15"/>
      <c r="F96" s="16"/>
      <c r="G96" s="19" t="s">
        <v>133</v>
      </c>
      <c r="H96" s="82">
        <f>SUM(G81:G95)</f>
        <v>0</v>
      </c>
    </row>
    <row r="97" spans="2:7" ht="15">
      <c r="B97" s="28"/>
      <c r="C97" s="3"/>
      <c r="D97" s="14"/>
      <c r="E97" s="15"/>
      <c r="F97" s="16"/>
      <c r="G97" s="15"/>
    </row>
    <row r="98" spans="5:7" ht="15">
      <c r="E98" s="15"/>
      <c r="F98" s="15"/>
      <c r="G98" s="15"/>
    </row>
    <row r="99" spans="1:7" ht="18.75">
      <c r="A99" t="s">
        <v>0</v>
      </c>
      <c r="B99" s="17">
        <f>+B3</f>
        <v>0</v>
      </c>
      <c r="E99" s="15"/>
      <c r="F99" s="15"/>
      <c r="G99" s="15"/>
    </row>
    <row r="100" spans="2:7" ht="18.75">
      <c r="B100" s="17"/>
      <c r="E100" s="15"/>
      <c r="F100" s="15"/>
      <c r="G100" s="15"/>
    </row>
    <row r="101" spans="1:7" ht="15">
      <c r="A101" s="4" t="s">
        <v>70</v>
      </c>
      <c r="B101" s="29" t="s">
        <v>71</v>
      </c>
      <c r="C101" s="4"/>
      <c r="D101" s="4"/>
      <c r="E101" s="30"/>
      <c r="F101" s="30"/>
      <c r="G101" s="30"/>
    </row>
    <row r="102" spans="1:5" ht="15">
      <c r="A102" s="31" t="s">
        <v>72</v>
      </c>
      <c r="B102" s="32" t="s">
        <v>12</v>
      </c>
      <c r="E102" s="31" t="s">
        <v>73</v>
      </c>
    </row>
    <row r="103" spans="1:8" ht="15">
      <c r="A103" s="33" t="s">
        <v>74</v>
      </c>
      <c r="B103" s="13"/>
      <c r="E103" s="3"/>
      <c r="F103" s="3"/>
      <c r="G103" s="3"/>
      <c r="H103" t="s">
        <v>147</v>
      </c>
    </row>
    <row r="104" spans="1:8" ht="23.25">
      <c r="A104" s="34" t="s">
        <v>75</v>
      </c>
      <c r="B104" s="3"/>
      <c r="E104" s="3"/>
      <c r="F104" s="3"/>
      <c r="G104" s="3"/>
      <c r="H104" t="s">
        <v>148</v>
      </c>
    </row>
    <row r="105" spans="2:7" ht="15">
      <c r="B105" s="3"/>
      <c r="E105" s="3"/>
      <c r="F105" s="3"/>
      <c r="G105" s="3"/>
    </row>
    <row r="106" spans="2:7" ht="15">
      <c r="B106" s="3"/>
      <c r="E106" s="3"/>
      <c r="F106" s="3"/>
      <c r="G106" s="3"/>
    </row>
    <row r="107" spans="5:7" ht="15">
      <c r="E107" s="3"/>
      <c r="F107" s="3"/>
      <c r="G107" s="3"/>
    </row>
    <row r="108" spans="1:7" ht="15">
      <c r="A108" s="33" t="s">
        <v>76</v>
      </c>
      <c r="B108" s="13"/>
      <c r="E108" s="3"/>
      <c r="F108" s="3"/>
      <c r="G108" s="3"/>
    </row>
    <row r="109" spans="1:7" ht="16.5" customHeight="1">
      <c r="A109" s="36" t="s">
        <v>127</v>
      </c>
      <c r="B109" s="3"/>
      <c r="E109" s="3"/>
      <c r="F109" s="3"/>
      <c r="G109" s="3"/>
    </row>
    <row r="110" spans="1:7" ht="15">
      <c r="A110" s="34" t="s">
        <v>125</v>
      </c>
      <c r="B110" s="3"/>
      <c r="E110" s="3"/>
      <c r="F110" s="3"/>
      <c r="G110" s="3"/>
    </row>
    <row r="111" spans="1:7" ht="15">
      <c r="A111" s="37" t="s">
        <v>126</v>
      </c>
      <c r="B111" s="3"/>
      <c r="E111" s="3"/>
      <c r="F111" s="3"/>
      <c r="G111" s="3"/>
    </row>
    <row r="112" spans="2:7" ht="15">
      <c r="B112" s="3"/>
      <c r="E112" s="3"/>
      <c r="F112" s="3"/>
      <c r="G112" s="3"/>
    </row>
    <row r="113" spans="2:7" ht="15">
      <c r="B113" s="3"/>
      <c r="E113" s="3"/>
      <c r="F113" s="3"/>
      <c r="G113" s="3"/>
    </row>
    <row r="115" spans="1:2" ht="15">
      <c r="A115" t="s">
        <v>158</v>
      </c>
      <c r="B115" s="32" t="s">
        <v>12</v>
      </c>
    </row>
    <row r="116" ht="15">
      <c r="B116" s="13"/>
    </row>
    <row r="117" ht="15">
      <c r="B117" s="3"/>
    </row>
    <row r="118" ht="15">
      <c r="B118" s="3"/>
    </row>
    <row r="119" ht="15">
      <c r="B119" s="3"/>
    </row>
    <row r="120" spans="5:7" ht="15">
      <c r="E120" s="15"/>
      <c r="F120" s="15"/>
      <c r="G120" s="15"/>
    </row>
    <row r="121" spans="2:7" ht="15">
      <c r="B121" s="11" t="s">
        <v>77</v>
      </c>
      <c r="C121" s="3"/>
      <c r="D121" s="14" t="s">
        <v>29</v>
      </c>
      <c r="E121" s="38" t="s">
        <v>124</v>
      </c>
      <c r="F121" s="16"/>
      <c r="G121" s="15" t="s">
        <v>146</v>
      </c>
    </row>
    <row r="122" spans="2:7" ht="15">
      <c r="B122" s="11" t="s">
        <v>168</v>
      </c>
      <c r="C122" s="3"/>
      <c r="D122" s="14" t="s">
        <v>29</v>
      </c>
      <c r="E122" s="15" t="s">
        <v>123</v>
      </c>
      <c r="F122" s="16" t="s">
        <v>30</v>
      </c>
      <c r="G122" s="15">
        <v>0</v>
      </c>
    </row>
    <row r="123" spans="2:7" ht="15">
      <c r="B123" s="11" t="s">
        <v>78</v>
      </c>
      <c r="C123" s="3"/>
      <c r="D123" s="14" t="s">
        <v>29</v>
      </c>
      <c r="E123" s="15">
        <v>15</v>
      </c>
      <c r="F123" s="16" t="s">
        <v>30</v>
      </c>
      <c r="G123" s="15">
        <f>+C123*E123</f>
        <v>0</v>
      </c>
    </row>
    <row r="124" spans="2:7" ht="15">
      <c r="B124" s="11" t="s">
        <v>79</v>
      </c>
      <c r="C124" s="3"/>
      <c r="D124" s="14" t="s">
        <v>29</v>
      </c>
      <c r="E124" s="15">
        <v>30</v>
      </c>
      <c r="F124" s="16" t="s">
        <v>30</v>
      </c>
      <c r="G124" s="15">
        <f>+C124*E124</f>
        <v>0</v>
      </c>
    </row>
    <row r="125" spans="2:7" ht="15">
      <c r="B125" s="11" t="s">
        <v>80</v>
      </c>
      <c r="C125" s="3"/>
      <c r="D125" s="14" t="s">
        <v>29</v>
      </c>
      <c r="E125" s="15">
        <v>30</v>
      </c>
      <c r="F125" s="16" t="s">
        <v>30</v>
      </c>
      <c r="G125" s="15">
        <f>+C125*E125</f>
        <v>0</v>
      </c>
    </row>
    <row r="126" spans="2:7" ht="15">
      <c r="B126" s="11" t="s">
        <v>156</v>
      </c>
      <c r="C126" s="3"/>
      <c r="D126" s="14" t="s">
        <v>29</v>
      </c>
      <c r="E126" s="15">
        <v>11</v>
      </c>
      <c r="F126" s="16" t="s">
        <v>30</v>
      </c>
      <c r="G126" s="15">
        <f>+C126*E126</f>
        <v>0</v>
      </c>
    </row>
    <row r="127" spans="5:8" ht="15">
      <c r="E127" s="35"/>
      <c r="F127" s="35"/>
      <c r="G127" s="19" t="s">
        <v>133</v>
      </c>
      <c r="H127" s="82">
        <f>SUM(G121:G126)</f>
        <v>0</v>
      </c>
    </row>
    <row r="128" spans="5:7" ht="15">
      <c r="E128" s="35"/>
      <c r="F128" s="35"/>
      <c r="G128" s="35"/>
    </row>
    <row r="131" spans="1:8" ht="18.75">
      <c r="A131" t="s">
        <v>128</v>
      </c>
      <c r="G131" s="11" t="s">
        <v>81</v>
      </c>
      <c r="H131" s="83">
        <f>SUM(H46:H127)</f>
        <v>0</v>
      </c>
    </row>
    <row r="132" ht="15">
      <c r="A132" s="80" t="s">
        <v>157</v>
      </c>
    </row>
    <row r="133" ht="15">
      <c r="H133" s="15"/>
    </row>
    <row r="134" spans="1:8" ht="18.75">
      <c r="A134" t="s">
        <v>129</v>
      </c>
      <c r="G134" t="s">
        <v>82</v>
      </c>
      <c r="H134" s="83">
        <f>+'Rooming List'!J33</f>
        <v>0</v>
      </c>
    </row>
    <row r="135" ht="15">
      <c r="H135" s="15"/>
    </row>
    <row r="136" spans="5:8" ht="18.75">
      <c r="E136" t="s">
        <v>130</v>
      </c>
      <c r="G136" t="s">
        <v>122</v>
      </c>
      <c r="H136" s="83">
        <f>+H131+H134</f>
        <v>0</v>
      </c>
    </row>
    <row r="137" ht="15">
      <c r="H137" s="15"/>
    </row>
    <row r="138" spans="5:8" ht="18.75">
      <c r="E138" t="s">
        <v>131</v>
      </c>
      <c r="G138" s="5" t="s">
        <v>132</v>
      </c>
      <c r="H138" s="81">
        <v>50</v>
      </c>
    </row>
    <row r="139" ht="15">
      <c r="H139" s="15"/>
    </row>
    <row r="140" spans="8:12" ht="15">
      <c r="H140" s="15"/>
      <c r="L140" s="84"/>
    </row>
  </sheetData>
  <sheetProtection selectLockedCells="1" selectUnlockedCells="1"/>
  <hyperlinks>
    <hyperlink ref="A132" r:id="rId1" display="tcchapman@ymail.com"/>
  </hyperlinks>
  <printOptions/>
  <pageMargins left="0.7" right="0.7" top="0.75" bottom="0.75" header="0.5118055555555555" footer="0.5118055555555555"/>
  <pageSetup fitToHeight="0" fitToWidth="1" horizontalDpi="600" verticalDpi="600" orientation="portrait" scale="71" r:id="rId2"/>
  <rowBreaks count="2" manualBreakCount="2">
    <brk id="47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Ingersoll</dc:creator>
  <cp:keywords/>
  <dc:description/>
  <cp:lastModifiedBy>Chance Chapman</cp:lastModifiedBy>
  <cp:lastPrinted>2017-05-22T16:33:26Z</cp:lastPrinted>
  <dcterms:created xsi:type="dcterms:W3CDTF">2013-05-02T16:40:34Z</dcterms:created>
  <dcterms:modified xsi:type="dcterms:W3CDTF">2019-04-24T15:41:18Z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